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C:\Users\Daniel\Documents\Daniel Work\Psychology Unlocked\Website\"/>
    </mc:Choice>
  </mc:AlternateContent>
  <xr:revisionPtr revIDLastSave="0" documentId="13_ncr:1_{18BEF07D-FD13-4BF6-8924-69F89BCEFA73}" xr6:coauthVersionLast="45" xr6:coauthVersionMax="45" xr10:uidLastSave="{00000000-0000-0000-0000-000000000000}"/>
  <bookViews>
    <workbookView xWindow="-120" yWindow="-120" windowWidth="29040" windowHeight="15840" xr2:uid="{6FB13E1C-C760-477B-B6FB-10B0A8837E67}"/>
  </bookViews>
  <sheets>
    <sheet name="INPUT RESPONSES" sheetId="1" r:id="rId1"/>
    <sheet name="RESULTS OF YFAS" sheetId="2" r:id="rId2"/>
  </sheets>
  <calcPr calcId="18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 i="1" l="1"/>
  <c r="D4" i="1"/>
  <c r="D3" i="1"/>
  <c r="C3" i="2"/>
  <c r="D3" i="2"/>
  <c r="E3" i="2"/>
  <c r="D5" i="1"/>
  <c r="D26" i="1"/>
  <c r="D32" i="1"/>
  <c r="D33" i="1"/>
  <c r="C4" i="2"/>
  <c r="D4" i="2"/>
  <c r="E4" i="2"/>
  <c r="D7" i="1"/>
  <c r="D8" i="1"/>
  <c r="D6" i="1"/>
  <c r="C5" i="2"/>
  <c r="D5" i="2"/>
  <c r="E5" i="2"/>
  <c r="D9" i="1"/>
  <c r="D11" i="1"/>
  <c r="D19" i="1"/>
  <c r="D21" i="1"/>
  <c r="C6" i="2"/>
  <c r="D6" i="2"/>
  <c r="E6" i="2"/>
  <c r="D10" i="1"/>
  <c r="D22" i="1"/>
  <c r="D36" i="1"/>
  <c r="C10" i="2"/>
  <c r="D10" i="2"/>
  <c r="E10" i="2"/>
  <c r="D12" i="1"/>
  <c r="D13" i="1"/>
  <c r="D14" i="1"/>
  <c r="D15" i="1"/>
  <c r="D16" i="1"/>
  <c r="C9" i="2"/>
  <c r="D9" i="2"/>
  <c r="E9" i="2"/>
  <c r="D24" i="1"/>
  <c r="D23" i="1"/>
  <c r="C7" i="2"/>
  <c r="D7" i="2"/>
  <c r="E7" i="2"/>
  <c r="D25" i="1"/>
  <c r="D27" i="1"/>
  <c r="C8" i="2"/>
  <c r="D8" i="2"/>
  <c r="E8" i="2"/>
  <c r="D20" i="1"/>
  <c r="D28" i="1"/>
  <c r="C11" i="2"/>
  <c r="D11" i="2"/>
  <c r="E11" i="2"/>
  <c r="D29" i="1"/>
  <c r="D34" i="1"/>
  <c r="D35" i="1"/>
  <c r="C12" i="2"/>
  <c r="D12" i="2"/>
  <c r="E12" i="2"/>
  <c r="D30" i="1"/>
  <c r="D31" i="1"/>
  <c r="C13" i="2"/>
  <c r="D13" i="2"/>
  <c r="E13" i="2"/>
  <c r="C16" i="2"/>
  <c r="D17" i="1"/>
  <c r="D18" i="1"/>
  <c r="C14" i="2"/>
  <c r="D14" i="2"/>
  <c r="E14" i="2"/>
  <c r="D22" i="2"/>
  <c r="D23" i="2"/>
  <c r="D21" i="2"/>
  <c r="D19" i="2"/>
  <c r="D20"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author>
  </authors>
  <commentList>
    <comment ref="B19" authorId="0" shapeId="0" xr:uid="{AE9B3A5C-4459-41E0-87F3-4D6E1C53DBA5}">
      <text>
        <r>
          <rPr>
            <b/>
            <sz val="9"/>
            <color indexed="81"/>
            <rFont val="Tahoma"/>
            <charset val="1"/>
          </rPr>
          <t xml:space="preserve">No Food Addiction
</t>
        </r>
        <r>
          <rPr>
            <sz val="9"/>
            <color indexed="81"/>
            <rFont val="Tahoma"/>
            <family val="2"/>
          </rPr>
          <t>1 or fewer symptoms</t>
        </r>
      </text>
    </comment>
    <comment ref="B20" authorId="0" shapeId="0" xr:uid="{8910470D-A0CD-4D02-8E87-AF5E3679F803}">
      <text>
        <r>
          <rPr>
            <b/>
            <sz val="9"/>
            <color indexed="81"/>
            <rFont val="Tahoma"/>
            <family val="2"/>
          </rPr>
          <t xml:space="preserve">No Food Addiction
</t>
        </r>
        <r>
          <rPr>
            <sz val="9"/>
            <color indexed="81"/>
            <rFont val="Tahoma"/>
            <family val="2"/>
          </rPr>
          <t>Does not meet criteria for clinical significance</t>
        </r>
      </text>
    </comment>
    <comment ref="B21" authorId="0" shapeId="0" xr:uid="{1F79EE1C-C254-4F32-93B9-86990B827E54}">
      <text>
        <r>
          <rPr>
            <b/>
            <sz val="9"/>
            <color indexed="81"/>
            <rFont val="Tahoma"/>
            <family val="2"/>
          </rPr>
          <t xml:space="preserve">Mild Food Addiction
</t>
        </r>
        <r>
          <rPr>
            <sz val="9"/>
            <color indexed="81"/>
            <rFont val="Tahoma"/>
            <family val="2"/>
          </rPr>
          <t>2 or 3 symptoms and clinical significance</t>
        </r>
      </text>
    </comment>
    <comment ref="B22" authorId="0" shapeId="0" xr:uid="{9B1BD209-597B-4B10-BFB8-A845F2BF1FE2}">
      <text>
        <r>
          <rPr>
            <b/>
            <sz val="9"/>
            <color indexed="81"/>
            <rFont val="Tahoma"/>
            <family val="2"/>
          </rPr>
          <t xml:space="preserve">Moderate Food Addiction
</t>
        </r>
        <r>
          <rPr>
            <sz val="9"/>
            <color indexed="81"/>
            <rFont val="Tahoma"/>
            <family val="2"/>
          </rPr>
          <t>4 or 5 symptoms and clinical significance</t>
        </r>
      </text>
    </comment>
    <comment ref="B23" authorId="0" shapeId="0" xr:uid="{E74EC611-543E-4B6E-ACCA-E909B30C84D0}">
      <text>
        <r>
          <rPr>
            <b/>
            <sz val="9"/>
            <color indexed="81"/>
            <rFont val="Tahoma"/>
            <family val="2"/>
          </rPr>
          <t xml:space="preserve">Severe Food Addiction
</t>
        </r>
        <r>
          <rPr>
            <sz val="9"/>
            <color indexed="81"/>
            <rFont val="Tahoma"/>
            <family val="2"/>
          </rPr>
          <t>6 or more symptoms and clinical significance</t>
        </r>
      </text>
    </comment>
  </commentList>
</comments>
</file>

<file path=xl/sharedStrings.xml><?xml version="1.0" encoding="utf-8"?>
<sst xmlns="http://schemas.openxmlformats.org/spreadsheetml/2006/main" count="78" uniqueCount="77">
  <si>
    <t>In the past 12 months, when I started to eat certain foods, I ate much more than planned.</t>
  </si>
  <si>
    <t>In the past 12 months, I continued to eat certain foods even though I was no longer hungry.</t>
  </si>
  <si>
    <t>In the past 12 months, I ate to the point I felt physically ill.</t>
  </si>
  <si>
    <t>In the past 12 months, I worried a lot about cutting down on certain types of food, but I ate them anyways.</t>
  </si>
  <si>
    <t>In the past 12 months, I spent a lot of time feeling sluggish or tired from overeating.</t>
  </si>
  <si>
    <t>In the past 12 months, I spent a lot of time eating certain foods throughout the day.</t>
  </si>
  <si>
    <t>In the last 12 months, when certain foods were not available, I went out of my way to get them. For examle, I went to the store to get certain foods even though I had other things to eat at home.</t>
  </si>
  <si>
    <t>In the last 12 months, I ate certain foods so often of in such large amounts that I stopped doing other important things. These things may have been working or spending time with family or friends.</t>
  </si>
  <si>
    <t>In the last 12 months, I had problems with my family or friends because of how much I overate.</t>
  </si>
  <si>
    <t>In the last 12 months, I avoided work, school, or social activities because I was afraid I would overeat there.</t>
  </si>
  <si>
    <t>In the last 12 months, when I cut down on or stopped eating certain foods, I felt irritable, nervous, or sad.</t>
  </si>
  <si>
    <t>In the last 12 months, if I had physical symptoms because I hadn't eaten certain foods, I would eat those foods to feel better.</t>
  </si>
  <si>
    <t>In the last 12 months, if I had emotional problems because I hadn't eaten certain foods, I would eat those foods to feel better.</t>
  </si>
  <si>
    <t>In the last 12 months, when I cut down on or stopped eating certain foods, I had physical symptoms. For example, I had headaches or fatigue.</t>
  </si>
  <si>
    <t>In the last 12 months, when I cut down or stopped eating certain foods, I had strong cravings for them.</t>
  </si>
  <si>
    <t>In the last 12 months, my eating behaviour caused me a lot of distress.</t>
  </si>
  <si>
    <t>In the last 12 months, I had significant problems in my life because of food and eating. These may have been problems with my daily routine, work, school, friends, family, or health.</t>
  </si>
  <si>
    <t>In the last 12 months, I felt so bad about overeating that I didn't do other important things. These things may has been working or spending time with family or friends.</t>
  </si>
  <si>
    <t>In the last 12 months, my overeating got in the way of me taking care of my family or doing household chores.</t>
  </si>
  <si>
    <t>In the last 12 months, I avoided work, school, or social functions because I could not eat certain foods there.</t>
  </si>
  <si>
    <t>In the last 12 months, I avoided social situations because people wouldn't approve of how much I ate.</t>
  </si>
  <si>
    <t>In the last 12 months, I kept eating in the same way even though my eating caused emotional problems.</t>
  </si>
  <si>
    <t>In the last 12 months, I kept eating in the same way even though my eating caused physical problems.</t>
  </si>
  <si>
    <t>In the last 12 months, eating the same amount of food did not give me as much enjoyment as it used to.</t>
  </si>
  <si>
    <t>In the last 12 months, I really wanted to cut down on or stop eating certain kinds of foods, but I just couldn't.</t>
  </si>
  <si>
    <t>In the last 12 months, I needed to eat more and more to get the feelings I wanted from eating. This included reducting negative emotions like sadness or increasing pleasure.</t>
  </si>
  <si>
    <t>In the last 12 months, I didn't do well at work or school because I was eating too much.</t>
  </si>
  <si>
    <t>In the last 12 months, I kept eating certain foods even though I knew it was physically dangerous. For example, I kept eating sweets even though I had diabetes.Or I kept eating fatty foods despite having heart disease.</t>
  </si>
  <si>
    <t>In the last 12 months, I had such strong urges to eat certain foods that I couldn't think of anything else.</t>
  </si>
  <si>
    <t>In the last 12 months, I had such intense cravings for certain foods that I felt like I had to eat them right away.</t>
  </si>
  <si>
    <t>In the last 12 months, I tried to cut down on or not eat certain kinds of food, but I wasn't successful.</t>
  </si>
  <si>
    <t>In the last 12 months, I tried and failed to cut down on or stop eating certain foods.</t>
  </si>
  <si>
    <t>In the last 12 months, I was so distracted by eating that I could have been hurt (e.g. when driving a car, crossing the street, operating machinery).</t>
  </si>
  <si>
    <t>In the last 12 months, I was so distracted by thinking about food that I could have been hurt (e.g. when driving a car, crossing the street, operating machinery).</t>
  </si>
  <si>
    <t>In the last 12 months, my friends or family were worried about how much I overate.</t>
  </si>
  <si>
    <t>Criterion Score</t>
  </si>
  <si>
    <t>Criterion Met?</t>
  </si>
  <si>
    <t>Substance taken in larger amount and for longer period than intended</t>
  </si>
  <si>
    <t>Persistent desire or repeated unsuccessful attempts at quitting</t>
  </si>
  <si>
    <t>Much time/activity to obtain, use, recover</t>
  </si>
  <si>
    <t>Important social, occupational, or recreational activities given up or reduced</t>
  </si>
  <si>
    <t>Use continues despite knowledge of adverse consequences (e.g., failure to fulfill role obligation, use when physically hazardous)</t>
  </si>
  <si>
    <t>Tolerance (marked increase in amount; marked decrease in effect)</t>
  </si>
  <si>
    <t>Characteristic withdrawal symptoms; substance taken to relieve withdrawal</t>
  </si>
  <si>
    <t>Continued use despite social or interpersonal problems</t>
  </si>
  <si>
    <t>Failure to fulfill major role obligation (e.g., work, school, home)</t>
  </si>
  <si>
    <t>Use in physically hazardous situations</t>
  </si>
  <si>
    <t>Craving, or a strong desire or urge to use</t>
  </si>
  <si>
    <t>Use causes clinically significant impairment or distress</t>
  </si>
  <si>
    <t>Continuous Score</t>
  </si>
  <si>
    <t>No Food Addiction</t>
  </si>
  <si>
    <t>Mild Food Addiction</t>
  </si>
  <si>
    <t>Moderate Food Addiction</t>
  </si>
  <si>
    <t>Severe Food Addiction</t>
  </si>
  <si>
    <t>Criteria (based on DSM criteria for addiction)</t>
  </si>
  <si>
    <t>Highlighted cell below is result of YFAS</t>
  </si>
  <si>
    <t>1 or fewer symptoms</t>
  </si>
  <si>
    <t>Does not meet criteria for clinical significance</t>
  </si>
  <si>
    <t>2 or 3 symptoms and clinical significance</t>
  </si>
  <si>
    <t>4 or 5 symptoms and clinical significance</t>
  </si>
  <si>
    <t>6 or more symptoms and clinical significance</t>
  </si>
  <si>
    <t>Addiction Levels</t>
  </si>
  <si>
    <t>Your Result</t>
  </si>
  <si>
    <t>Explanation</t>
  </si>
  <si>
    <t>Statements</t>
  </si>
  <si>
    <t>Your Answers
(0-7)</t>
  </si>
  <si>
    <t>YALE FOOD ADDICTION SCALE</t>
  </si>
  <si>
    <t xml:space="preserve">This survey asks about your eating habits in the past year. People sometimes have difficulty controlling how much they eat of certain foods such as:  
       -  Sweets like ice cream, chocolate, doughnuts, cookies, cake, candy
       -  Starches like white bread, rolls, pasta, and rice
       -  Salty snacks like chips, pretzels, and crackers
       -  Fatty foods like steak, bacon, hamburgers, cheeseburgers, pizza, and French fries
       -  Sugary drinks like soda pop, lemonade, sports drinks, and energy drinks
When the following questions ask about “CERTAIN FOODS” please think of ANY foods or beverages similar to those listed in the food or beverage groups above or ANY OTHER foods you have had difficulty with in the past year 
</t>
  </si>
  <si>
    <t>SCORING KEY</t>
  </si>
  <si>
    <t>Every Day</t>
  </si>
  <si>
    <t>Never</t>
  </si>
  <si>
    <t>Less than monthly</t>
  </si>
  <si>
    <t>Once a month</t>
  </si>
  <si>
    <t>2 - 3 times a month</t>
  </si>
  <si>
    <t>Once a week</t>
  </si>
  <si>
    <t>2 - 3 times a week</t>
  </si>
  <si>
    <t>4 - 6 times a week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</si>
</sst>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indexed="81"/>
      <name val="Tahoma"/>
      <charset val="1"/>
    </font>
    <font>
      <sz val="9"/>
      <color indexed="81"/>
      <name val="Tahoma"/>
      <family val="2"/>
    </font>
    <font>
      <b/>
      <sz val="9"/>
      <color indexed="81"/>
      <name val="Tahoma"/>
      <family val="2"/>
    </font>
    <font>
      <b/>
      <sz val="12"/>
      <color theme="1"/>
      <name val="Calibri"/>
      <family val="2"/>
      <scheme val="minor"/>
    </font>
    <font>
      <sz val="14"/>
      <color theme="1"/>
      <name val="Calibri"/>
      <family val="2"/>
      <scheme val="minor"/>
    </font>
    <font>
      <b/>
      <sz val="16"/>
      <color theme="1"/>
      <name val="Calibri"/>
      <family val="2"/>
      <scheme val="minor"/>
    </font>
    <font>
      <b/>
      <sz val="28"/>
      <color theme="1"/>
      <name val="Calibri"/>
      <family val="2"/>
      <scheme val="minor"/>
    </font>
    <font>
      <b/>
      <sz val="72"/>
      <color theme="1"/>
      <name val="Calibri"/>
      <family val="2"/>
      <scheme val="minor"/>
    </font>
    <font>
      <sz val="18"/>
      <color theme="1"/>
      <name val="Calibri"/>
      <family val="2"/>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s>
  <borders count="16">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0" fontId="1" fillId="0" borderId="0" xfId="0" applyFont="1"/>
    <xf numFmtId="0" fontId="0" fillId="0" borderId="0" xfId="0" applyAlignment="1">
      <alignment wrapText="1"/>
    </xf>
    <xf numFmtId="0" fontId="0" fillId="0" borderId="2" xfId="0" applyBorder="1" applyAlignment="1">
      <alignment wrapText="1"/>
    </xf>
    <xf numFmtId="0" fontId="0" fillId="0" borderId="3" xfId="0" applyBorder="1"/>
    <xf numFmtId="0" fontId="0" fillId="0" borderId="1" xfId="0" applyBorder="1"/>
    <xf numFmtId="0" fontId="7" fillId="0" borderId="4" xfId="0" applyFont="1" applyBorder="1" applyAlignment="1">
      <alignment horizontal="center"/>
    </xf>
    <xf numFmtId="0" fontId="0" fillId="0" borderId="7" xfId="0" applyFill="1" applyBorder="1" applyAlignment="1">
      <alignment wrapText="1"/>
    </xf>
    <xf numFmtId="0" fontId="0" fillId="0" borderId="8" xfId="0" applyBorder="1"/>
    <xf numFmtId="0" fontId="0" fillId="0" borderId="9" xfId="0" applyFill="1" applyBorder="1" applyAlignment="1">
      <alignment wrapText="1"/>
    </xf>
    <xf numFmtId="0" fontId="0" fillId="0" borderId="10" xfId="0" applyBorder="1"/>
    <xf numFmtId="0" fontId="0" fillId="0" borderId="11" xfId="0" applyBorder="1"/>
    <xf numFmtId="0" fontId="5" fillId="0" borderId="1"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5" fillId="0" borderId="7" xfId="0" applyFont="1" applyBorder="1" applyAlignment="1">
      <alignment horizontal="center"/>
    </xf>
    <xf numFmtId="0" fontId="5" fillId="0" borderId="8" xfId="0" applyFont="1" applyBorder="1" applyAlignment="1">
      <alignment horizontal="center"/>
    </xf>
    <xf numFmtId="0" fontId="1" fillId="0" borderId="7" xfId="0" applyFont="1" applyBorder="1" applyAlignment="1">
      <alignment wrapText="1"/>
    </xf>
    <xf numFmtId="0" fontId="1" fillId="0" borderId="9" xfId="0" applyFont="1" applyBorder="1" applyAlignment="1">
      <alignment wrapText="1"/>
    </xf>
    <xf numFmtId="0" fontId="1" fillId="0" borderId="12" xfId="0" applyFont="1" applyBorder="1" applyAlignment="1">
      <alignment wrapText="1"/>
    </xf>
    <xf numFmtId="0" fontId="7" fillId="0" borderId="14" xfId="0" applyFont="1" applyBorder="1" applyAlignment="1">
      <alignment horizontal="center"/>
    </xf>
    <xf numFmtId="0" fontId="7" fillId="0" borderId="15" xfId="0" applyFont="1" applyBorder="1" applyAlignment="1">
      <alignment horizontal="center" wrapText="1"/>
    </xf>
    <xf numFmtId="0" fontId="9" fillId="0" borderId="1" xfId="0" applyFont="1" applyBorder="1" applyAlignment="1">
      <alignment horizontal="center" vertical="center" wrapText="1"/>
    </xf>
    <xf numFmtId="0" fontId="0" fillId="0" borderId="1" xfId="0" applyBorder="1" applyAlignment="1">
      <alignment horizontal="center"/>
    </xf>
    <xf numFmtId="0" fontId="8" fillId="0" borderId="1"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0" fillId="0" borderId="7" xfId="0" applyBorder="1" applyAlignment="1">
      <alignment horizontal="center" wrapText="1"/>
    </xf>
    <xf numFmtId="0" fontId="0" fillId="0" borderId="8" xfId="0" applyBorder="1" applyAlignment="1">
      <alignment horizontal="center"/>
    </xf>
    <xf numFmtId="0" fontId="0" fillId="0" borderId="7" xfId="0" applyBorder="1" applyAlignment="1">
      <alignment horizont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0" fillId="2" borderId="9" xfId="0" applyFont="1" applyFill="1" applyBorder="1" applyAlignment="1">
      <alignment horizontal="center" vertical="center"/>
    </xf>
    <xf numFmtId="0" fontId="10" fillId="3" borderId="10" xfId="0" applyFont="1" applyFill="1" applyBorder="1" applyAlignment="1">
      <alignment horizontal="center" vertical="center"/>
    </xf>
    <xf numFmtId="0" fontId="10" fillId="2" borderId="10" xfId="0" applyFont="1" applyFill="1" applyBorder="1" applyAlignment="1">
      <alignment horizontal="center" vertical="center"/>
    </xf>
    <xf numFmtId="0" fontId="10" fillId="3" borderId="11" xfId="0" applyFont="1" applyFill="1" applyBorder="1" applyAlignment="1">
      <alignment horizontal="center" vertical="center"/>
    </xf>
    <xf numFmtId="0" fontId="6" fillId="2" borderId="7"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0" fillId="4" borderId="13" xfId="0" applyFill="1" applyBorder="1" applyProtection="1">
      <protection locked="0"/>
    </xf>
    <xf numFmtId="0" fontId="0" fillId="4" borderId="8" xfId="0" applyFill="1" applyBorder="1" applyProtection="1">
      <protection locked="0"/>
    </xf>
    <xf numFmtId="0" fontId="0" fillId="4" borderId="11" xfId="0" applyFill="1" applyBorder="1" applyProtection="1">
      <protection locked="0"/>
    </xf>
  </cellXfs>
  <cellStyles count="1">
    <cellStyle name="Normal" xfId="0" builtinId="0"/>
  </cellStyles>
  <dxfs count="1">
    <dxf>
      <fill>
        <patternFill>
          <bgColor rgb="FF00B0F0"/>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8264D-AC88-43BE-81A6-AC43A0E6E534}">
  <dimension ref="A1:M36"/>
  <sheetViews>
    <sheetView tabSelected="1" workbookViewId="0">
      <selection activeCell="C9" sqref="C9"/>
    </sheetView>
  </sheetViews>
  <sheetFormatPr defaultRowHeight="15" x14ac:dyDescent="0.25"/>
  <cols>
    <col min="1" max="1" width="3" bestFit="1" customWidth="1"/>
    <col min="2" max="2" width="40.85546875" customWidth="1"/>
    <col min="3" max="3" width="18.5703125" bestFit="1" customWidth="1"/>
    <col min="4" max="4" width="0" hidden="1" customWidth="1"/>
    <col min="6" max="6" width="8.5703125" customWidth="1"/>
    <col min="7" max="7" width="17.28515625" bestFit="1" customWidth="1"/>
    <col min="8" max="8" width="13.42578125" bestFit="1" customWidth="1"/>
    <col min="9" max="9" width="18" bestFit="1" customWidth="1"/>
    <col min="10" max="10" width="12.28515625" bestFit="1" customWidth="1"/>
    <col min="11" max="12" width="16.85546875" bestFit="1" customWidth="1"/>
    <col min="13" max="13" width="9.5703125" bestFit="1" customWidth="1"/>
  </cols>
  <sheetData>
    <row r="1" spans="1:13" ht="42.75" thickBot="1" x14ac:dyDescent="0.4">
      <c r="B1" s="20" t="s">
        <v>64</v>
      </c>
      <c r="C1" s="21" t="s">
        <v>65</v>
      </c>
    </row>
    <row r="2" spans="1:13" ht="45" x14ac:dyDescent="0.25">
      <c r="A2">
        <v>1</v>
      </c>
      <c r="B2" s="19" t="s">
        <v>0</v>
      </c>
      <c r="C2" s="43"/>
      <c r="D2">
        <f>IF(C2&gt;5,1,0)</f>
        <v>0</v>
      </c>
      <c r="F2" s="25" t="s">
        <v>66</v>
      </c>
      <c r="G2" s="26"/>
      <c r="H2" s="26"/>
      <c r="I2" s="26"/>
      <c r="J2" s="26"/>
      <c r="K2" s="26"/>
      <c r="L2" s="26"/>
      <c r="M2" s="27"/>
    </row>
    <row r="3" spans="1:13" ht="45" x14ac:dyDescent="0.25">
      <c r="A3">
        <v>2</v>
      </c>
      <c r="B3" s="17" t="s">
        <v>1</v>
      </c>
      <c r="C3" s="44"/>
      <c r="D3">
        <f>IF(C3&gt;5,1,0)</f>
        <v>0</v>
      </c>
      <c r="F3" s="28"/>
      <c r="G3" s="22"/>
      <c r="H3" s="22"/>
      <c r="I3" s="22"/>
      <c r="J3" s="22"/>
      <c r="K3" s="22"/>
      <c r="L3" s="22"/>
      <c r="M3" s="29"/>
    </row>
    <row r="4" spans="1:13" ht="30" x14ac:dyDescent="0.25">
      <c r="A4">
        <v>3</v>
      </c>
      <c r="B4" s="17" t="s">
        <v>2</v>
      </c>
      <c r="C4" s="44"/>
      <c r="D4">
        <f>IF(C4&gt;3,1,0)</f>
        <v>0</v>
      </c>
      <c r="F4" s="28"/>
      <c r="G4" s="22"/>
      <c r="H4" s="22"/>
      <c r="I4" s="22"/>
      <c r="J4" s="22"/>
      <c r="K4" s="22"/>
      <c r="L4" s="22"/>
      <c r="M4" s="29"/>
    </row>
    <row r="5" spans="1:13" ht="45" x14ac:dyDescent="0.25">
      <c r="A5">
        <v>4</v>
      </c>
      <c r="B5" s="17" t="s">
        <v>3</v>
      </c>
      <c r="C5" s="44"/>
      <c r="D5">
        <f t="shared" ref="D5:D6" si="0">IF(C5&gt;5,1,0)</f>
        <v>0</v>
      </c>
      <c r="F5" s="28"/>
      <c r="G5" s="22"/>
      <c r="H5" s="22"/>
      <c r="I5" s="22"/>
      <c r="J5" s="22"/>
      <c r="K5" s="22"/>
      <c r="L5" s="22"/>
      <c r="M5" s="29"/>
    </row>
    <row r="6" spans="1:13" ht="30" x14ac:dyDescent="0.25">
      <c r="A6">
        <v>5</v>
      </c>
      <c r="B6" s="17" t="s">
        <v>4</v>
      </c>
      <c r="C6" s="44"/>
      <c r="D6">
        <f>IF(C6&gt;4,1,0)</f>
        <v>0</v>
      </c>
      <c r="F6" s="30" t="s">
        <v>67</v>
      </c>
      <c r="G6" s="23"/>
      <c r="H6" s="23"/>
      <c r="I6" s="23"/>
      <c r="J6" s="23"/>
      <c r="K6" s="23"/>
      <c r="L6" s="23"/>
      <c r="M6" s="31"/>
    </row>
    <row r="7" spans="1:13" ht="30" x14ac:dyDescent="0.25">
      <c r="A7">
        <v>6</v>
      </c>
      <c r="B7" s="17" t="s">
        <v>5</v>
      </c>
      <c r="C7" s="44"/>
      <c r="D7">
        <f>IF(C7&gt;5,1,0)</f>
        <v>0</v>
      </c>
      <c r="F7" s="32"/>
      <c r="G7" s="23"/>
      <c r="H7" s="23"/>
      <c r="I7" s="23"/>
      <c r="J7" s="23"/>
      <c r="K7" s="23"/>
      <c r="L7" s="23"/>
      <c r="M7" s="31"/>
    </row>
    <row r="8" spans="1:13" ht="75" x14ac:dyDescent="0.25">
      <c r="A8">
        <v>7</v>
      </c>
      <c r="B8" s="17" t="s">
        <v>6</v>
      </c>
      <c r="C8" s="44"/>
      <c r="D8">
        <f t="shared" ref="D8:D9" si="1">IF(C8&gt;5,1,0)</f>
        <v>0</v>
      </c>
      <c r="F8" s="32"/>
      <c r="G8" s="23"/>
      <c r="H8" s="23"/>
      <c r="I8" s="23"/>
      <c r="J8" s="23"/>
      <c r="K8" s="23"/>
      <c r="L8" s="23"/>
      <c r="M8" s="31"/>
    </row>
    <row r="9" spans="1:13" ht="75" x14ac:dyDescent="0.25">
      <c r="A9">
        <v>8</v>
      </c>
      <c r="B9" s="17" t="s">
        <v>7</v>
      </c>
      <c r="C9" s="44"/>
      <c r="D9">
        <f>IF(C9&gt;2,1,0)</f>
        <v>0</v>
      </c>
      <c r="F9" s="33" t="s">
        <v>68</v>
      </c>
      <c r="G9" s="24"/>
      <c r="H9" s="24"/>
      <c r="I9" s="24"/>
      <c r="J9" s="24"/>
      <c r="K9" s="24"/>
      <c r="L9" s="24"/>
      <c r="M9" s="34"/>
    </row>
    <row r="10" spans="1:13" ht="45" x14ac:dyDescent="0.25">
      <c r="A10">
        <v>9</v>
      </c>
      <c r="B10" s="17" t="s">
        <v>8</v>
      </c>
      <c r="C10" s="44"/>
      <c r="D10">
        <f>IF(C10&gt;1,1,0)</f>
        <v>0</v>
      </c>
      <c r="F10" s="39" t="s">
        <v>70</v>
      </c>
      <c r="G10" s="40" t="s">
        <v>71</v>
      </c>
      <c r="H10" s="41" t="s">
        <v>72</v>
      </c>
      <c r="I10" s="40" t="s">
        <v>73</v>
      </c>
      <c r="J10" s="41" t="s">
        <v>74</v>
      </c>
      <c r="K10" s="40" t="s">
        <v>75</v>
      </c>
      <c r="L10" s="41" t="s">
        <v>76</v>
      </c>
      <c r="M10" s="42" t="s">
        <v>69</v>
      </c>
    </row>
    <row r="11" spans="1:13" ht="45.75" thickBot="1" x14ac:dyDescent="0.3">
      <c r="A11">
        <v>10</v>
      </c>
      <c r="B11" s="17" t="s">
        <v>9</v>
      </c>
      <c r="C11" s="44"/>
      <c r="D11">
        <f>IF(C11&gt;1,1,0)</f>
        <v>0</v>
      </c>
      <c r="F11" s="35">
        <v>0</v>
      </c>
      <c r="G11" s="36">
        <v>1</v>
      </c>
      <c r="H11" s="37">
        <v>2</v>
      </c>
      <c r="I11" s="36">
        <v>3</v>
      </c>
      <c r="J11" s="37">
        <v>4</v>
      </c>
      <c r="K11" s="36">
        <v>5</v>
      </c>
      <c r="L11" s="37">
        <v>6</v>
      </c>
      <c r="M11" s="38">
        <v>7</v>
      </c>
    </row>
    <row r="12" spans="1:13" ht="45" x14ac:dyDescent="0.25">
      <c r="A12">
        <v>11</v>
      </c>
      <c r="B12" s="17" t="s">
        <v>10</v>
      </c>
      <c r="C12" s="44"/>
      <c r="D12">
        <f>IF(C12&gt;3,1,0)</f>
        <v>0</v>
      </c>
    </row>
    <row r="13" spans="1:13" ht="60" x14ac:dyDescent="0.25">
      <c r="A13">
        <v>12</v>
      </c>
      <c r="B13" s="17" t="s">
        <v>11</v>
      </c>
      <c r="C13" s="44"/>
      <c r="D13">
        <f>IF(C13&gt;4,1,0)</f>
        <v>0</v>
      </c>
    </row>
    <row r="14" spans="1:13" ht="60" x14ac:dyDescent="0.25">
      <c r="A14">
        <v>13</v>
      </c>
      <c r="B14" s="17" t="s">
        <v>12</v>
      </c>
      <c r="C14" s="44"/>
      <c r="D14">
        <f>IF(C14&gt;3,1,0)</f>
        <v>0</v>
      </c>
    </row>
    <row r="15" spans="1:13" ht="60" x14ac:dyDescent="0.25">
      <c r="A15">
        <v>14</v>
      </c>
      <c r="B15" s="17" t="s">
        <v>13</v>
      </c>
      <c r="C15" s="44"/>
      <c r="D15">
        <f>IF(C15&gt;3,1,0)</f>
        <v>0</v>
      </c>
    </row>
    <row r="16" spans="1:13" ht="45" x14ac:dyDescent="0.25">
      <c r="A16">
        <v>15</v>
      </c>
      <c r="B16" s="17" t="s">
        <v>14</v>
      </c>
      <c r="C16" s="44"/>
      <c r="D16">
        <f t="shared" ref="D16:D35" si="2">IF(C16&gt;5,1,0)</f>
        <v>0</v>
      </c>
    </row>
    <row r="17" spans="1:4" ht="30" x14ac:dyDescent="0.25">
      <c r="A17">
        <v>16</v>
      </c>
      <c r="B17" s="17" t="s">
        <v>15</v>
      </c>
      <c r="C17" s="44"/>
      <c r="D17">
        <f>IF(C17&gt;4,1,0)</f>
        <v>0</v>
      </c>
    </row>
    <row r="18" spans="1:4" ht="75" x14ac:dyDescent="0.25">
      <c r="A18">
        <v>17</v>
      </c>
      <c r="B18" s="17" t="s">
        <v>16</v>
      </c>
      <c r="C18" s="44"/>
      <c r="D18">
        <f>IF(C18&gt;4,1,0)</f>
        <v>0</v>
      </c>
    </row>
    <row r="19" spans="1:4" ht="60" x14ac:dyDescent="0.25">
      <c r="A19">
        <v>18</v>
      </c>
      <c r="B19" s="17" t="s">
        <v>17</v>
      </c>
      <c r="C19" s="44"/>
      <c r="D19">
        <f>IF(C19&gt;2,1,0)</f>
        <v>0</v>
      </c>
    </row>
    <row r="20" spans="1:4" ht="45" x14ac:dyDescent="0.25">
      <c r="A20">
        <v>19</v>
      </c>
      <c r="B20" s="17" t="s">
        <v>18</v>
      </c>
      <c r="C20" s="44"/>
      <c r="D20">
        <f>IF(C20&gt;1,1,0)</f>
        <v>0</v>
      </c>
    </row>
    <row r="21" spans="1:4" ht="45" x14ac:dyDescent="0.25">
      <c r="A21">
        <v>20</v>
      </c>
      <c r="B21" s="17" t="s">
        <v>19</v>
      </c>
      <c r="C21" s="44"/>
      <c r="D21">
        <f>IF(C21&gt;2,1,0)</f>
        <v>0</v>
      </c>
    </row>
    <row r="22" spans="1:4" ht="45" x14ac:dyDescent="0.25">
      <c r="A22">
        <v>21</v>
      </c>
      <c r="B22" s="17" t="s">
        <v>20</v>
      </c>
      <c r="C22" s="44"/>
      <c r="D22">
        <f>IF(C22&gt;2,1,0)</f>
        <v>0</v>
      </c>
    </row>
    <row r="23" spans="1:4" ht="45" x14ac:dyDescent="0.25">
      <c r="A23">
        <v>22</v>
      </c>
      <c r="B23" s="17" t="s">
        <v>21</v>
      </c>
      <c r="C23" s="44"/>
      <c r="D23">
        <f>IF(C23&gt;3,1,0)</f>
        <v>0</v>
      </c>
    </row>
    <row r="24" spans="1:4" ht="45" x14ac:dyDescent="0.25">
      <c r="A24">
        <v>23</v>
      </c>
      <c r="B24" s="17" t="s">
        <v>22</v>
      </c>
      <c r="C24" s="44"/>
      <c r="D24">
        <f>IF(C24&gt;4,1,0)</f>
        <v>0</v>
      </c>
    </row>
    <row r="25" spans="1:4" ht="45" x14ac:dyDescent="0.25">
      <c r="A25">
        <v>24</v>
      </c>
      <c r="B25" s="17" t="s">
        <v>23</v>
      </c>
      <c r="C25" s="44"/>
      <c r="D25">
        <f t="shared" ref="D25" si="3">IF(C25&gt;5,1,0)</f>
        <v>0</v>
      </c>
    </row>
    <row r="26" spans="1:4" ht="45" x14ac:dyDescent="0.25">
      <c r="A26">
        <v>25</v>
      </c>
      <c r="B26" s="17" t="s">
        <v>24</v>
      </c>
      <c r="C26" s="44"/>
      <c r="D26">
        <f t="shared" si="2"/>
        <v>0</v>
      </c>
    </row>
    <row r="27" spans="1:4" ht="75" x14ac:dyDescent="0.25">
      <c r="A27">
        <v>26</v>
      </c>
      <c r="B27" s="17" t="s">
        <v>25</v>
      </c>
      <c r="C27" s="44"/>
      <c r="D27">
        <f>IF(C27&gt;4,1,0)</f>
        <v>0</v>
      </c>
    </row>
    <row r="28" spans="1:4" ht="45" x14ac:dyDescent="0.25">
      <c r="A28">
        <v>27</v>
      </c>
      <c r="B28" s="17" t="s">
        <v>26</v>
      </c>
      <c r="C28" s="44"/>
      <c r="D28">
        <f t="shared" ref="D28" si="4">IF(C28&gt;1,1,0)</f>
        <v>0</v>
      </c>
    </row>
    <row r="29" spans="1:4" ht="90" x14ac:dyDescent="0.25">
      <c r="A29">
        <v>28</v>
      </c>
      <c r="B29" s="17" t="s">
        <v>27</v>
      </c>
      <c r="C29" s="44"/>
      <c r="D29">
        <f>IF(C29&gt;3,1,0)</f>
        <v>0</v>
      </c>
    </row>
    <row r="30" spans="1:4" ht="45" x14ac:dyDescent="0.25">
      <c r="A30">
        <v>29</v>
      </c>
      <c r="B30" s="17" t="s">
        <v>28</v>
      </c>
      <c r="C30" s="44"/>
      <c r="D30">
        <f>IF(C30&gt;3,1,0)</f>
        <v>0</v>
      </c>
    </row>
    <row r="31" spans="1:4" ht="45" x14ac:dyDescent="0.25">
      <c r="A31">
        <v>30</v>
      </c>
      <c r="B31" s="17" t="s">
        <v>29</v>
      </c>
      <c r="C31" s="44"/>
      <c r="D31">
        <f>IF(C31&gt;4,1,0)</f>
        <v>0</v>
      </c>
    </row>
    <row r="32" spans="1:4" ht="45" x14ac:dyDescent="0.25">
      <c r="A32">
        <v>31</v>
      </c>
      <c r="B32" s="17" t="s">
        <v>30</v>
      </c>
      <c r="C32" s="44"/>
      <c r="D32">
        <f>IF(C32&gt;4,1,0)</f>
        <v>0</v>
      </c>
    </row>
    <row r="33" spans="1:4" ht="30" x14ac:dyDescent="0.25">
      <c r="A33">
        <v>32</v>
      </c>
      <c r="B33" s="17" t="s">
        <v>31</v>
      </c>
      <c r="C33" s="44"/>
      <c r="D33">
        <f t="shared" ref="D33" si="5">IF(C33&gt;4,1,0)</f>
        <v>0</v>
      </c>
    </row>
    <row r="34" spans="1:4" ht="60" x14ac:dyDescent="0.25">
      <c r="A34">
        <v>33</v>
      </c>
      <c r="B34" s="17" t="s">
        <v>32</v>
      </c>
      <c r="C34" s="44"/>
      <c r="D34">
        <f>IF(C34&gt;1,1,0)</f>
        <v>0</v>
      </c>
    </row>
    <row r="35" spans="1:4" ht="60" x14ac:dyDescent="0.25">
      <c r="A35">
        <v>34</v>
      </c>
      <c r="B35" s="17" t="s">
        <v>33</v>
      </c>
      <c r="C35" s="44"/>
      <c r="D35">
        <f>IF(C35&gt;2,1,0)</f>
        <v>0</v>
      </c>
    </row>
    <row r="36" spans="1:4" ht="30.75" thickBot="1" x14ac:dyDescent="0.3">
      <c r="A36">
        <v>35</v>
      </c>
      <c r="B36" s="18" t="s">
        <v>34</v>
      </c>
      <c r="C36" s="45"/>
      <c r="D36">
        <f>IF(C36&gt;1,1,0)</f>
        <v>0</v>
      </c>
    </row>
  </sheetData>
  <sheetProtection algorithmName="SHA-512" hashValue="FJuQYMCjESrYvJgPNV2dOoWMog6W7zWqgzeAMbZHVTKQjySkTdLxchrDEzmrilYexMf45UNBbMiCJysnGRTt/g==" saltValue="k5jYY1d0HUJcSP3PiGcHDQ==" spinCount="100000" sheet="1" objects="1" scenarios="1" selectLockedCells="1"/>
  <mergeCells count="3">
    <mergeCell ref="F2:M5"/>
    <mergeCell ref="F6:M8"/>
    <mergeCell ref="F9:M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8C04FC-62AF-4F98-8065-684E8810B8B4}">
  <dimension ref="A2:F23"/>
  <sheetViews>
    <sheetView workbookViewId="0">
      <selection activeCell="D19" sqref="D19"/>
    </sheetView>
  </sheetViews>
  <sheetFormatPr defaultRowHeight="15" x14ac:dyDescent="0.25"/>
  <cols>
    <col min="1" max="1" width="3" bestFit="1" customWidth="1"/>
    <col min="2" max="2" width="40.28515625" customWidth="1"/>
    <col min="3" max="3" width="0" hidden="1" customWidth="1"/>
    <col min="4" max="4" width="23.42578125" customWidth="1"/>
    <col min="5" max="5" width="14.28515625" hidden="1" customWidth="1"/>
    <col min="6" max="6" width="42.28515625" bestFit="1" customWidth="1"/>
  </cols>
  <sheetData>
    <row r="2" spans="1:5" x14ac:dyDescent="0.25">
      <c r="B2" s="1" t="s">
        <v>54</v>
      </c>
      <c r="D2" s="1" t="s">
        <v>36</v>
      </c>
      <c r="E2" t="s">
        <v>35</v>
      </c>
    </row>
    <row r="3" spans="1:5" ht="30" x14ac:dyDescent="0.25">
      <c r="A3">
        <v>1</v>
      </c>
      <c r="B3" s="2" t="s">
        <v>37</v>
      </c>
      <c r="C3">
        <f>SUM('INPUT RESPONSES'!D2:D4)</f>
        <v>0</v>
      </c>
      <c r="D3" t="str">
        <f>IF(C3&gt;0, "Yes", "No")</f>
        <v>No</v>
      </c>
      <c r="E3">
        <f>IF(D3="Yes",1,0)</f>
        <v>0</v>
      </c>
    </row>
    <row r="4" spans="1:5" ht="30" x14ac:dyDescent="0.25">
      <c r="A4">
        <v>2</v>
      </c>
      <c r="B4" s="2" t="s">
        <v>38</v>
      </c>
      <c r="C4">
        <f>SUM('INPUT RESPONSES'!D5,'INPUT RESPONSES'!D26,'INPUT RESPONSES'!D32,'INPUT RESPONSES'!D33)</f>
        <v>0</v>
      </c>
      <c r="D4" t="str">
        <f t="shared" ref="D4:D14" si="0">IF(C4&gt;0, "Yes", "No")</f>
        <v>No</v>
      </c>
      <c r="E4">
        <f>IF(D4="Yes",1,0)</f>
        <v>0</v>
      </c>
    </row>
    <row r="5" spans="1:5" x14ac:dyDescent="0.25">
      <c r="A5">
        <v>3</v>
      </c>
      <c r="B5" s="2" t="s">
        <v>39</v>
      </c>
      <c r="C5">
        <f>SUM('INPUT RESPONSES'!D6:D8)</f>
        <v>0</v>
      </c>
      <c r="D5" t="str">
        <f t="shared" si="0"/>
        <v>No</v>
      </c>
      <c r="E5">
        <f t="shared" ref="E5:E14" si="1">IF(D5="Yes",1,0)</f>
        <v>0</v>
      </c>
    </row>
    <row r="6" spans="1:5" ht="30" x14ac:dyDescent="0.25">
      <c r="A6">
        <v>4</v>
      </c>
      <c r="B6" s="2" t="s">
        <v>40</v>
      </c>
      <c r="C6">
        <f>SUM('INPUT RESPONSES'!D9,'INPUT RESPONSES'!D11,'INPUT RESPONSES'!D19,'INPUT RESPONSES'!D21)</f>
        <v>0</v>
      </c>
      <c r="D6" t="str">
        <f t="shared" si="0"/>
        <v>No</v>
      </c>
      <c r="E6">
        <f t="shared" si="1"/>
        <v>0</v>
      </c>
    </row>
    <row r="7" spans="1:5" ht="60" x14ac:dyDescent="0.25">
      <c r="A7">
        <v>5</v>
      </c>
      <c r="B7" s="2" t="s">
        <v>41</v>
      </c>
      <c r="C7">
        <f>SUM('INPUT RESPONSES'!D23:D24)</f>
        <v>0</v>
      </c>
      <c r="D7" t="str">
        <f t="shared" si="0"/>
        <v>No</v>
      </c>
      <c r="E7">
        <f t="shared" si="1"/>
        <v>0</v>
      </c>
    </row>
    <row r="8" spans="1:5" ht="30" x14ac:dyDescent="0.25">
      <c r="A8">
        <v>6</v>
      </c>
      <c r="B8" s="2" t="s">
        <v>42</v>
      </c>
      <c r="C8">
        <f>SUM('INPUT RESPONSES'!D25,'INPUT RESPONSES'!D27)</f>
        <v>0</v>
      </c>
      <c r="D8" t="str">
        <f t="shared" si="0"/>
        <v>No</v>
      </c>
      <c r="E8">
        <f t="shared" si="1"/>
        <v>0</v>
      </c>
    </row>
    <row r="9" spans="1:5" ht="30" x14ac:dyDescent="0.25">
      <c r="A9">
        <v>7</v>
      </c>
      <c r="B9" s="2" t="s">
        <v>43</v>
      </c>
      <c r="C9">
        <f>SUM('INPUT RESPONSES'!D12:D16)</f>
        <v>0</v>
      </c>
      <c r="D9" t="str">
        <f t="shared" si="0"/>
        <v>No</v>
      </c>
      <c r="E9">
        <f t="shared" si="1"/>
        <v>0</v>
      </c>
    </row>
    <row r="10" spans="1:5" ht="30" x14ac:dyDescent="0.25">
      <c r="A10">
        <v>8</v>
      </c>
      <c r="B10" s="2" t="s">
        <v>44</v>
      </c>
      <c r="C10">
        <f>SUM('INPUT RESPONSES'!D10,'INPUT RESPONSES'!D22,'INPUT RESPONSES'!D36)</f>
        <v>0</v>
      </c>
      <c r="D10" t="str">
        <f t="shared" si="0"/>
        <v>No</v>
      </c>
      <c r="E10">
        <f t="shared" si="1"/>
        <v>0</v>
      </c>
    </row>
    <row r="11" spans="1:5" ht="30" x14ac:dyDescent="0.25">
      <c r="A11">
        <v>9</v>
      </c>
      <c r="B11" s="2" t="s">
        <v>45</v>
      </c>
      <c r="C11">
        <f>SUM('INPUT RESPONSES'!D20,'INPUT RESPONSES'!D28)</f>
        <v>0</v>
      </c>
      <c r="D11" t="str">
        <f t="shared" si="0"/>
        <v>No</v>
      </c>
      <c r="E11">
        <f t="shared" si="1"/>
        <v>0</v>
      </c>
    </row>
    <row r="12" spans="1:5" x14ac:dyDescent="0.25">
      <c r="A12">
        <v>10</v>
      </c>
      <c r="B12" s="2" t="s">
        <v>46</v>
      </c>
      <c r="C12">
        <f>SUM('INPUT RESPONSES'!D29,'INPUT RESPONSES'!D34,'INPUT RESPONSES'!D35)</f>
        <v>0</v>
      </c>
      <c r="D12" t="str">
        <f>IF(C12&gt;0, "Yes", "No")</f>
        <v>No</v>
      </c>
      <c r="E12">
        <f t="shared" si="1"/>
        <v>0</v>
      </c>
    </row>
    <row r="13" spans="1:5" x14ac:dyDescent="0.25">
      <c r="A13">
        <v>11</v>
      </c>
      <c r="B13" s="2" t="s">
        <v>47</v>
      </c>
      <c r="C13">
        <f>SUM('INPUT RESPONSES'!D30:D31)</f>
        <v>0</v>
      </c>
      <c r="D13" t="str">
        <f t="shared" si="0"/>
        <v>No</v>
      </c>
      <c r="E13">
        <f t="shared" si="1"/>
        <v>0</v>
      </c>
    </row>
    <row r="14" spans="1:5" ht="30" x14ac:dyDescent="0.25">
      <c r="A14">
        <v>12</v>
      </c>
      <c r="B14" s="2" t="s">
        <v>48</v>
      </c>
      <c r="C14">
        <f>SUM('INPUT RESPONSES'!D17:D18)</f>
        <v>0</v>
      </c>
      <c r="D14" t="str">
        <f t="shared" si="0"/>
        <v>No</v>
      </c>
      <c r="E14">
        <f t="shared" si="1"/>
        <v>0</v>
      </c>
    </row>
    <row r="15" spans="1:5" ht="15.75" thickBot="1" x14ac:dyDescent="0.3"/>
    <row r="16" spans="1:5" hidden="1" x14ac:dyDescent="0.25">
      <c r="B16" s="3" t="s">
        <v>49</v>
      </c>
      <c r="C16" s="4">
        <f>SUM(E3:E13)</f>
        <v>0</v>
      </c>
    </row>
    <row r="17" spans="2:6" ht="21" x14ac:dyDescent="0.35">
      <c r="B17" s="6" t="s">
        <v>55</v>
      </c>
      <c r="C17" s="13"/>
      <c r="D17" s="13"/>
      <c r="E17" s="13"/>
      <c r="F17" s="14"/>
    </row>
    <row r="18" spans="2:6" ht="15.75" x14ac:dyDescent="0.25">
      <c r="B18" s="15" t="s">
        <v>61</v>
      </c>
      <c r="C18" s="12"/>
      <c r="D18" s="12" t="s">
        <v>62</v>
      </c>
      <c r="E18" s="12"/>
      <c r="F18" s="16" t="s">
        <v>63</v>
      </c>
    </row>
    <row r="19" spans="2:6" x14ac:dyDescent="0.25">
      <c r="B19" s="7" t="s">
        <v>50</v>
      </c>
      <c r="C19" s="5"/>
      <c r="D19" s="5" t="str">
        <f>IF(C16&lt;2,"No Food Addiction"," ")</f>
        <v>No Food Addiction</v>
      </c>
      <c r="E19" s="5"/>
      <c r="F19" s="8" t="s">
        <v>56</v>
      </c>
    </row>
    <row r="20" spans="2:6" x14ac:dyDescent="0.25">
      <c r="B20" s="7" t="s">
        <v>50</v>
      </c>
      <c r="C20" s="5"/>
      <c r="D20" s="5" t="str">
        <f>IF(E14=0, "No Food Addiction"," ")</f>
        <v>No Food Addiction</v>
      </c>
      <c r="E20" s="5"/>
      <c r="F20" s="8" t="s">
        <v>57</v>
      </c>
    </row>
    <row r="21" spans="2:6" x14ac:dyDescent="0.25">
      <c r="B21" s="7" t="s">
        <v>51</v>
      </c>
      <c r="C21" s="5"/>
      <c r="D21" s="5" t="str">
        <f>IF(AND(C16&gt;1,C16&lt;4,E14=1),"Mild Food Addiction"," ")</f>
        <v xml:space="preserve"> </v>
      </c>
      <c r="E21" s="5"/>
      <c r="F21" s="8" t="s">
        <v>58</v>
      </c>
    </row>
    <row r="22" spans="2:6" x14ac:dyDescent="0.25">
      <c r="B22" s="7" t="s">
        <v>52</v>
      </c>
      <c r="C22" s="5"/>
      <c r="D22" s="5" t="str">
        <f>IF(AND(C16&gt;3,C16&lt;6,E14=1),"Moderate Food Addiction"," ")</f>
        <v xml:space="preserve"> </v>
      </c>
      <c r="E22" s="5"/>
      <c r="F22" s="8" t="s">
        <v>59</v>
      </c>
    </row>
    <row r="23" spans="2:6" ht="15.75" thickBot="1" x14ac:dyDescent="0.3">
      <c r="B23" s="9" t="s">
        <v>53</v>
      </c>
      <c r="C23" s="10"/>
      <c r="D23" s="10" t="str">
        <f>IF(AND(C16&gt;5,E14=1),"Severe Food Addiction"," ")</f>
        <v xml:space="preserve"> </v>
      </c>
      <c r="E23" s="10"/>
      <c r="F23" s="11" t="s">
        <v>60</v>
      </c>
    </row>
  </sheetData>
  <sheetProtection algorithmName="SHA-512" hashValue="KL6+79gTEUdj1ewxHaricv7CLAyc2k4ggiZn822RM3imIZLGxBasUKSccBqM7yXrLpaW9cnJoHx7LCRw1VOHQg==" saltValue="Ns3dA1Wru1tXbsw/yXqtQg==" spinCount="100000" sheet="1" objects="1" scenarios="1" selectLockedCells="1"/>
  <mergeCells count="1">
    <mergeCell ref="B17:F17"/>
  </mergeCells>
  <conditionalFormatting sqref="D19:D23">
    <cfRule type="notContainsBlanks" dxfId="0" priority="1">
      <formula>LEN(TRIM(D19))&gt;0</formula>
    </cfRule>
  </conditionalFormatting>
  <pageMargins left="0.7" right="0.7" top="0.75" bottom="0.75" header="0.3" footer="0.3"/>
  <pageSetup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INPUT RESPONSES</vt:lpstr>
      <vt:lpstr>RESULTS OF YFAS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Yale Food Addiction Survey</dc:title>
  <dc:creator>PsychologyUnlocked.com</dc:creator>
  <cp:keywords>Psychology Unlocked</cp:keywords>
  <cp:lastModifiedBy>Daniel</cp:lastModifiedBy>
  <dcterms:created xsi:type="dcterms:W3CDTF">2020-07-27T16:29:43Z</dcterms:created>
  <dcterms:modified xsi:type="dcterms:W3CDTF">2020-07-27T18:14:05Z</dcterms:modified>
</cp:coreProperties>
</file>